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sela\Desktop\LEY DE INGRESOS Y PRESUPUESTO DE EGRESOS 2019\LEY DE DISCIPLINA FINANCIERA\"/>
    </mc:Choice>
  </mc:AlternateContent>
  <bookViews>
    <workbookView xWindow="120" yWindow="330" windowWidth="18920" windowHeight="8780" tabRatio="841"/>
  </bookViews>
  <sheets>
    <sheet name="PE009" sheetId="9" r:id="rId1"/>
  </sheets>
  <definedNames>
    <definedName name="_xlnm.Print_Area" localSheetId="0">'PE009'!$A$2:$G$30</definedName>
  </definedNames>
  <calcPr calcId="162913"/>
</workbook>
</file>

<file path=xl/calcChain.xml><?xml version="1.0" encoding="utf-8"?>
<calcChain xmlns="http://schemas.openxmlformats.org/spreadsheetml/2006/main">
  <c r="G23" i="9" l="1"/>
  <c r="F18" i="9"/>
  <c r="G18" i="9" s="1"/>
  <c r="G19" i="9"/>
  <c r="G20" i="9"/>
  <c r="G21" i="9"/>
  <c r="G22" i="9"/>
  <c r="G24" i="9"/>
  <c r="G25" i="9"/>
  <c r="G26" i="9"/>
  <c r="G10" i="9"/>
  <c r="G11" i="9"/>
  <c r="G12" i="9"/>
  <c r="G13" i="9"/>
  <c r="G14" i="9"/>
  <c r="G15" i="9"/>
  <c r="G9" i="9"/>
  <c r="G8" i="9"/>
  <c r="F23" i="9" l="1"/>
  <c r="F9" i="9"/>
  <c r="F11" i="9"/>
  <c r="F10" i="9"/>
  <c r="F21" i="9"/>
  <c r="F20" i="9"/>
  <c r="F7" i="9" l="1"/>
  <c r="G17" i="9" l="1"/>
  <c r="G7" i="9"/>
  <c r="G27" i="9" l="1"/>
  <c r="F17" i="9"/>
  <c r="F27" i="9" l="1"/>
</calcChain>
</file>

<file path=xl/sharedStrings.xml><?xml version="1.0" encoding="utf-8"?>
<sst xmlns="http://schemas.openxmlformats.org/spreadsheetml/2006/main" count="47" uniqueCount="38">
  <si>
    <t>C</t>
  </si>
  <si>
    <t>Proyecciones de Egresos - LDF</t>
  </si>
  <si>
    <t>Concepto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</si>
  <si>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</si>
  <si>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</si>
  <si>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</si>
  <si>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</si>
  <si>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</si>
  <si>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</si>
  <si>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</si>
  <si>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</si>
  <si>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</si>
  <si>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Publica</t>
  </si>
  <si>
    <t>Gasto Etiquetado</t>
  </si>
  <si>
    <t>A</t>
  </si>
  <si>
    <t>B</t>
  </si>
  <si>
    <t>D</t>
  </si>
  <si>
    <t>E</t>
  </si>
  <si>
    <t>F</t>
  </si>
  <si>
    <t>G</t>
  </si>
  <si>
    <t>H</t>
  </si>
  <si>
    <t>I</t>
  </si>
  <si>
    <t xml:space="preserve"> 1.-</t>
  </si>
  <si>
    <t xml:space="preserve"> 2.-</t>
  </si>
  <si>
    <t xml:space="preserve">A </t>
  </si>
  <si>
    <t xml:space="preserve">B </t>
  </si>
  <si>
    <t xml:space="preserve">C </t>
  </si>
  <si>
    <t xml:space="preserve">D </t>
  </si>
  <si>
    <t xml:space="preserve">E </t>
  </si>
  <si>
    <t xml:space="preserve">F </t>
  </si>
  <si>
    <t xml:space="preserve">G </t>
  </si>
  <si>
    <t xml:space="preserve">H </t>
  </si>
  <si>
    <t xml:space="preserve">I </t>
  </si>
  <si>
    <t>(Cifras Nominales)</t>
  </si>
  <si>
    <t xml:space="preserve"> 3.-</t>
  </si>
  <si>
    <t>Total de Egresos Proyectados</t>
  </si>
  <si>
    <t>Municipio de  Santiago Jamiltepec, Distrito de Jamiltepec, Oaxaca.</t>
  </si>
  <si>
    <t>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</si>
</sst>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47">
    <xf numFmtId="0" fontId="0" fillId="0" borderId="0" xfId="0"/>
    <xf numFmtId="0" fontId="4" fillId="2" borderId="0" xfId="0" applyFont="1" applyFill="1"/>
    <xf numFmtId="0" fontId="3" fillId="2" borderId="14" xfId="0" applyFont="1" applyFill="1" applyBorder="1" applyAlignment="1">
      <alignment vertical="center" wrapText="1"/>
    </xf>
    <xf numFmtId="44" fontId="3" fillId="2" borderId="11" xfId="2" applyFont="1" applyFill="1" applyBorder="1" applyAlignment="1">
      <alignment horizontal="center" vertical="center"/>
    </xf>
    <xf numFmtId="44" fontId="3" fillId="2" borderId="0" xfId="2" applyFont="1" applyFill="1" applyBorder="1" applyAlignment="1">
      <alignment horizontal="center" vertical="center"/>
    </xf>
    <xf numFmtId="44" fontId="3" fillId="2" borderId="14" xfId="2" applyFont="1" applyFill="1" applyBorder="1" applyAlignment="1">
      <alignment horizontal="center" vertical="center"/>
    </xf>
    <xf numFmtId="44" fontId="3" fillId="2" borderId="13" xfId="2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vertical="center" wrapText="1"/>
    </xf>
    <xf numFmtId="4" fontId="6" fillId="2" borderId="11" xfId="0" applyNumberFormat="1" applyFont="1" applyFill="1" applyBorder="1" applyAlignment="1">
      <alignment vertical="center"/>
    </xf>
    <xf numFmtId="4" fontId="6" fillId="2" borderId="0" xfId="0" applyNumberFormat="1" applyFont="1" applyFill="1" applyBorder="1" applyAlignment="1">
      <alignment vertical="center"/>
    </xf>
    <xf numFmtId="4" fontId="6" fillId="2" borderId="14" xfId="0" applyNumberFormat="1" applyFont="1" applyFill="1" applyBorder="1" applyAlignment="1">
      <alignment vertical="center"/>
    </xf>
    <xf numFmtId="4" fontId="6" fillId="2" borderId="13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4" fillId="2" borderId="0" xfId="0" applyFont="1" applyFill="1" applyAlignment="1"/>
    <xf numFmtId="44" fontId="3" fillId="2" borderId="11" xfId="0" applyNumberFormat="1" applyFont="1" applyFill="1" applyBorder="1" applyAlignment="1">
      <alignment horizontal="center" vertical="center"/>
    </xf>
    <xf numFmtId="44" fontId="3" fillId="2" borderId="0" xfId="0" applyNumberFormat="1" applyFont="1" applyFill="1" applyBorder="1" applyAlignment="1">
      <alignment horizontal="center" vertical="center"/>
    </xf>
    <xf numFmtId="44" fontId="3" fillId="2" borderId="14" xfId="0" applyNumberFormat="1" applyFont="1" applyFill="1" applyBorder="1" applyAlignment="1">
      <alignment horizontal="center" vertical="center"/>
    </xf>
    <xf numFmtId="44" fontId="3" fillId="2" borderId="13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4" fontId="4" fillId="2" borderId="0" xfId="0" applyNumberFormat="1" applyFont="1" applyFill="1"/>
    <xf numFmtId="4" fontId="8" fillId="0" borderId="13" xfId="0" applyNumberFormat="1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</cellXfs>
  <cellStyles count="3">
    <cellStyle name="Moneda" xfId="2" builtinId="4"/>
    <cellStyle name="Normal" xfId="0" builtinId="0"/>
    <cellStyle name="Normal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9"/>
  <sheetViews>
    <sheetView tabSelected="1" workbookViewId="0">
      <selection activeCell="F13" sqref="F13"/>
    </sheetView>
  </sheetViews>
  <sheetFormatPr baseColWidth="10" defaultColWidth="11.453125" defaultRowHeight="13" x14ac:dyDescent="0.3"/>
  <cols>
    <col min="1" max="2" width="3.453125" style="1" customWidth="1"/>
    <col min="3" max="3" width="44.54296875" style="1" customWidth="1"/>
    <col min="4" max="4" width="3.453125" style="1" customWidth="1"/>
    <col min="5" max="5" width="3.08984375" style="1" customWidth="1"/>
    <col min="6" max="6" width="17" style="1" customWidth="1"/>
    <col min="7" max="7" width="21" style="1" customWidth="1"/>
    <col min="8" max="8" width="11.453125" style="1"/>
    <col min="9" max="10" width="14.6328125" style="1" bestFit="1" customWidth="1"/>
    <col min="11" max="16384" width="11.453125" style="1"/>
  </cols>
  <sheetData>
    <row r="2" spans="1:8" x14ac:dyDescent="0.3">
      <c r="A2" s="34" t="s">
        <v>36</v>
      </c>
      <c r="B2" s="35"/>
      <c r="C2" s="35"/>
      <c r="D2" s="35"/>
      <c r="E2" s="35"/>
      <c r="F2" s="35"/>
      <c r="G2" s="36"/>
    </row>
    <row r="3" spans="1:8" x14ac:dyDescent="0.3">
      <c r="A3" s="34" t="s">
        <v>1</v>
      </c>
      <c r="B3" s="35"/>
      <c r="C3" s="35"/>
      <c r="D3" s="35"/>
      <c r="E3" s="35"/>
      <c r="F3" s="35"/>
      <c r="G3" s="36"/>
    </row>
    <row r="4" spans="1:8" x14ac:dyDescent="0.3">
      <c r="A4" s="37" t="s">
        <v>37</v>
      </c>
      <c r="B4" s="38"/>
      <c r="C4" s="38"/>
      <c r="D4" s="38"/>
      <c r="E4" s="38"/>
      <c r="F4" s="38"/>
      <c r="G4" s="39"/>
    </row>
    <row r="5" spans="1:8" x14ac:dyDescent="0.3">
      <c r="A5" s="40" t="s">
        <v>33</v>
      </c>
      <c r="B5" s="41"/>
      <c r="C5" s="41"/>
      <c r="D5" s="41"/>
      <c r="E5" s="41"/>
      <c r="F5" s="41"/>
      <c r="G5" s="42"/>
    </row>
    <row r="6" spans="1:8" ht="16.5" customHeight="1" x14ac:dyDescent="0.3">
      <c r="A6" s="43" t="s">
        <v>2</v>
      </c>
      <c r="B6" s="43"/>
      <c r="C6" s="43"/>
      <c r="D6" s="44"/>
      <c r="E6" s="31"/>
      <c r="F6" s="45">
        <v>2019</v>
      </c>
      <c r="G6" s="46">
        <v>2020</v>
      </c>
    </row>
    <row r="7" spans="1:8" ht="24" customHeight="1" x14ac:dyDescent="0.3">
      <c r="A7" s="32" t="s">
        <v>22</v>
      </c>
      <c r="B7" s="33"/>
      <c r="C7" s="2" t="s">
        <v>3</v>
      </c>
      <c r="D7" s="3"/>
      <c r="E7" s="4"/>
      <c r="F7" s="5">
        <f>SUM(F8:F16)</f>
        <v>31631246.100000005</v>
      </c>
      <c r="G7" s="6">
        <f>SUM(G8:G16)</f>
        <v>32580183.483000003</v>
      </c>
    </row>
    <row r="8" spans="1:8" ht="18.75" customHeight="1" x14ac:dyDescent="0.3">
      <c r="A8" s="7"/>
      <c r="B8" s="8" t="s">
        <v>24</v>
      </c>
      <c r="C8" s="9" t="s">
        <v>4</v>
      </c>
      <c r="D8" s="10"/>
      <c r="E8" s="11"/>
      <c r="F8" s="12">
        <v>13897500</v>
      </c>
      <c r="G8" s="30">
        <f>F8*(3%)+F8</f>
        <v>14314425</v>
      </c>
    </row>
    <row r="9" spans="1:8" ht="18.75" customHeight="1" x14ac:dyDescent="0.3">
      <c r="A9" s="7"/>
      <c r="B9" s="8" t="s">
        <v>25</v>
      </c>
      <c r="C9" s="9" t="s">
        <v>5</v>
      </c>
      <c r="D9" s="10"/>
      <c r="E9" s="11"/>
      <c r="F9" s="12">
        <f>6455129.8+103454.8+125000+375+375</f>
        <v>6684334.5999999996</v>
      </c>
      <c r="G9" s="30">
        <f>F9*(3%)+F9</f>
        <v>6884864.6379999993</v>
      </c>
      <c r="H9" s="29"/>
    </row>
    <row r="10" spans="1:8" ht="18.75" customHeight="1" x14ac:dyDescent="0.3">
      <c r="A10" s="7"/>
      <c r="B10" s="8" t="s">
        <v>26</v>
      </c>
      <c r="C10" s="9" t="s">
        <v>6</v>
      </c>
      <c r="D10" s="10"/>
      <c r="E10" s="11"/>
      <c r="F10" s="12">
        <f>6513158.3+794886.91</f>
        <v>7308045.21</v>
      </c>
      <c r="G10" s="30">
        <f t="shared" ref="G10:G15" si="0">F10*(3%)+F10</f>
        <v>7527286.5663000001</v>
      </c>
      <c r="H10" s="29"/>
    </row>
    <row r="11" spans="1:8" ht="34.5" customHeight="1" x14ac:dyDescent="0.3">
      <c r="A11" s="7"/>
      <c r="B11" s="8" t="s">
        <v>27</v>
      </c>
      <c r="C11" s="9" t="s">
        <v>7</v>
      </c>
      <c r="D11" s="10"/>
      <c r="E11" s="11"/>
      <c r="F11" s="12">
        <f>340000+360925.44</f>
        <v>700925.43999999994</v>
      </c>
      <c r="G11" s="30">
        <f t="shared" si="0"/>
        <v>721953.20319999999</v>
      </c>
    </row>
    <row r="12" spans="1:8" ht="34.5" customHeight="1" x14ac:dyDescent="0.3">
      <c r="A12" s="7"/>
      <c r="B12" s="8" t="s">
        <v>28</v>
      </c>
      <c r="C12" s="9" t="s">
        <v>8</v>
      </c>
      <c r="D12" s="10"/>
      <c r="E12" s="11"/>
      <c r="F12" s="12">
        <v>1240440.8500000001</v>
      </c>
      <c r="G12" s="30">
        <f t="shared" si="0"/>
        <v>1277654.0755</v>
      </c>
    </row>
    <row r="13" spans="1:8" ht="18.75" customHeight="1" x14ac:dyDescent="0.3">
      <c r="A13" s="7"/>
      <c r="B13" s="8" t="s">
        <v>29</v>
      </c>
      <c r="C13" s="9" t="s">
        <v>9</v>
      </c>
      <c r="D13" s="10"/>
      <c r="E13" s="11"/>
      <c r="F13" s="12">
        <v>1800000</v>
      </c>
      <c r="G13" s="30">
        <f t="shared" si="0"/>
        <v>1854000</v>
      </c>
    </row>
    <row r="14" spans="1:8" ht="34.5" customHeight="1" x14ac:dyDescent="0.3">
      <c r="A14" s="7"/>
      <c r="B14" s="8" t="s">
        <v>30</v>
      </c>
      <c r="C14" s="9" t="s">
        <v>10</v>
      </c>
      <c r="D14" s="10"/>
      <c r="E14" s="14"/>
      <c r="F14" s="12">
        <v>0</v>
      </c>
      <c r="G14" s="30">
        <f t="shared" si="0"/>
        <v>0</v>
      </c>
    </row>
    <row r="15" spans="1:8" ht="20.25" customHeight="1" x14ac:dyDescent="0.3">
      <c r="A15" s="7"/>
      <c r="B15" s="8" t="s">
        <v>31</v>
      </c>
      <c r="C15" s="9" t="s">
        <v>11</v>
      </c>
      <c r="D15" s="10"/>
      <c r="E15" s="14"/>
      <c r="F15" s="12">
        <v>0</v>
      </c>
      <c r="G15" s="30">
        <f t="shared" si="0"/>
        <v>0</v>
      </c>
    </row>
    <row r="16" spans="1:8" x14ac:dyDescent="0.3">
      <c r="A16" s="7"/>
      <c r="B16" s="8" t="s">
        <v>32</v>
      </c>
      <c r="C16" s="9" t="s">
        <v>12</v>
      </c>
      <c r="D16" s="15"/>
      <c r="E16" s="14"/>
      <c r="F16" s="12"/>
      <c r="G16" s="13"/>
    </row>
    <row r="17" spans="1:9" s="16" customFormat="1" ht="21.75" customHeight="1" x14ac:dyDescent="0.3">
      <c r="A17" s="32" t="s">
        <v>23</v>
      </c>
      <c r="B17" s="33"/>
      <c r="C17" s="2" t="s">
        <v>13</v>
      </c>
      <c r="D17" s="3"/>
      <c r="E17" s="4"/>
      <c r="F17" s="5">
        <f>SUM(F18:F26)</f>
        <v>37827991.350000001</v>
      </c>
      <c r="G17" s="6">
        <f t="shared" ref="G17" si="1">SUM(G18:G26)</f>
        <v>38962830.910499997</v>
      </c>
      <c r="H17" s="1"/>
      <c r="I17" s="29"/>
    </row>
    <row r="18" spans="1:9" ht="21" customHeight="1" x14ac:dyDescent="0.3">
      <c r="A18" s="7"/>
      <c r="B18" s="8" t="s">
        <v>14</v>
      </c>
      <c r="C18" s="9" t="s">
        <v>4</v>
      </c>
      <c r="D18" s="10"/>
      <c r="E18" s="11"/>
      <c r="F18" s="12">
        <f>4695000+1</f>
        <v>4695001</v>
      </c>
      <c r="G18" s="30">
        <f t="shared" ref="G18:G26" si="2">F18*(3%)+F18</f>
        <v>4835851.03</v>
      </c>
      <c r="I18" s="29"/>
    </row>
    <row r="19" spans="1:9" ht="21" customHeight="1" x14ac:dyDescent="0.3">
      <c r="A19" s="7"/>
      <c r="B19" s="8" t="s">
        <v>15</v>
      </c>
      <c r="C19" s="9" t="s">
        <v>5</v>
      </c>
      <c r="D19" s="10"/>
      <c r="E19" s="11"/>
      <c r="F19" s="12">
        <v>3725000</v>
      </c>
      <c r="G19" s="30">
        <f t="shared" si="2"/>
        <v>3836750</v>
      </c>
      <c r="I19" s="29"/>
    </row>
    <row r="20" spans="1:9" ht="21" customHeight="1" x14ac:dyDescent="0.3">
      <c r="A20" s="7"/>
      <c r="B20" s="8" t="s">
        <v>0</v>
      </c>
      <c r="C20" s="9" t="s">
        <v>6</v>
      </c>
      <c r="D20" s="10"/>
      <c r="E20" s="11"/>
      <c r="F20" s="12">
        <f>2067619.58+774460.97</f>
        <v>2842080.55</v>
      </c>
      <c r="G20" s="30">
        <f t="shared" si="2"/>
        <v>2927342.9664999996</v>
      </c>
      <c r="I20" s="29"/>
    </row>
    <row r="21" spans="1:9" ht="34.5" customHeight="1" x14ac:dyDescent="0.3">
      <c r="A21" s="7"/>
      <c r="B21" s="8" t="s">
        <v>16</v>
      </c>
      <c r="C21" s="9" t="s">
        <v>7</v>
      </c>
      <c r="D21" s="10"/>
      <c r="E21" s="11"/>
      <c r="F21" s="12">
        <f>1</f>
        <v>1</v>
      </c>
      <c r="G21" s="30">
        <f t="shared" si="2"/>
        <v>1.03</v>
      </c>
      <c r="I21" s="29"/>
    </row>
    <row r="22" spans="1:9" ht="34.5" customHeight="1" x14ac:dyDescent="0.3">
      <c r="A22" s="7"/>
      <c r="B22" s="8" t="s">
        <v>17</v>
      </c>
      <c r="C22" s="9" t="s">
        <v>8</v>
      </c>
      <c r="D22" s="10"/>
      <c r="E22" s="11"/>
      <c r="F22" s="12">
        <v>1525000</v>
      </c>
      <c r="G22" s="30">
        <f t="shared" si="2"/>
        <v>1570750</v>
      </c>
      <c r="I22" s="29"/>
    </row>
    <row r="23" spans="1:9" ht="21" customHeight="1" x14ac:dyDescent="0.3">
      <c r="A23" s="7"/>
      <c r="B23" s="8" t="s">
        <v>18</v>
      </c>
      <c r="C23" s="9" t="s">
        <v>9</v>
      </c>
      <c r="D23" s="10"/>
      <c r="E23" s="11"/>
      <c r="F23" s="12">
        <f>25040904.8+3+1</f>
        <v>25040908.800000001</v>
      </c>
      <c r="G23" s="30">
        <f>F23*(3%)+F23-0.18</f>
        <v>25792135.884</v>
      </c>
      <c r="I23" s="29"/>
    </row>
    <row r="24" spans="1:9" ht="34.5" customHeight="1" x14ac:dyDescent="0.3">
      <c r="A24" s="7"/>
      <c r="B24" s="8" t="s">
        <v>19</v>
      </c>
      <c r="C24" s="9" t="s">
        <v>10</v>
      </c>
      <c r="D24" s="10"/>
      <c r="E24" s="11"/>
      <c r="F24" s="12">
        <v>0</v>
      </c>
      <c r="G24" s="30">
        <f t="shared" si="2"/>
        <v>0</v>
      </c>
    </row>
    <row r="25" spans="1:9" ht="21" customHeight="1" x14ac:dyDescent="0.3">
      <c r="A25" s="7"/>
      <c r="B25" s="8" t="s">
        <v>20</v>
      </c>
      <c r="C25" s="9" t="s">
        <v>11</v>
      </c>
      <c r="D25" s="10"/>
      <c r="E25" s="11"/>
      <c r="F25" s="12">
        <v>0</v>
      </c>
      <c r="G25" s="30">
        <f t="shared" si="2"/>
        <v>0</v>
      </c>
    </row>
    <row r="26" spans="1:9" ht="21" customHeight="1" x14ac:dyDescent="0.3">
      <c r="A26" s="7"/>
      <c r="B26" s="8" t="s">
        <v>21</v>
      </c>
      <c r="C26" s="9" t="s">
        <v>12</v>
      </c>
      <c r="D26" s="10"/>
      <c r="E26" s="11"/>
      <c r="F26" s="12">
        <v>0</v>
      </c>
      <c r="G26" s="30">
        <f t="shared" si="2"/>
        <v>0</v>
      </c>
    </row>
    <row r="27" spans="1:9" ht="21.75" customHeight="1" x14ac:dyDescent="0.3">
      <c r="A27" s="32" t="s">
        <v>34</v>
      </c>
      <c r="B27" s="33"/>
      <c r="C27" s="2" t="s">
        <v>35</v>
      </c>
      <c r="D27" s="17"/>
      <c r="E27" s="18"/>
      <c r="F27" s="19">
        <f>F17+F7</f>
        <v>69459237.450000003</v>
      </c>
      <c r="G27" s="20">
        <f t="shared" ref="G27" si="3">G17+G7</f>
        <v>71543014.3935</v>
      </c>
    </row>
    <row r="28" spans="1:9" ht="6.75" customHeight="1" x14ac:dyDescent="0.3">
      <c r="A28" s="21"/>
      <c r="B28" s="22"/>
      <c r="C28" s="23"/>
      <c r="D28" s="24"/>
      <c r="E28" s="25"/>
      <c r="F28" s="26"/>
      <c r="G28" s="27"/>
    </row>
    <row r="29" spans="1:9" x14ac:dyDescent="0.3">
      <c r="A29" s="28"/>
      <c r="B29" s="28"/>
      <c r="C29" s="28"/>
      <c r="D29" s="28"/>
      <c r="E29" s="28"/>
      <c r="F29" s="28"/>
      <c r="G29" s="28"/>
    </row>
  </sheetData>
  <mergeCells count="8">
    <mergeCell ref="A27:B27"/>
    <mergeCell ref="A2:G2"/>
    <mergeCell ref="A3:G3"/>
    <mergeCell ref="A4:G4"/>
    <mergeCell ref="A5:G5"/>
    <mergeCell ref="A6:C6"/>
    <mergeCell ref="A7:B7"/>
    <mergeCell ref="A17:B17"/>
  </mergeCells>
  <printOptions horizontalCentered="1"/>
  <pageMargins left="0.70866141732283472" right="0.70866141732283472" top="0.74803149606299213" bottom="0.74803149606299213" header="0.31496062992125984" footer="0.31496062992125984"/>
  <pageSetup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PE009</vt:lpstr>
      <vt:lpstr>'PE009'!Área_de_impresión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GUADALUPE.SANCHEZ</dc:creator>
  <cp:lastModifiedBy>Gisela</cp:lastModifiedBy>
  <cp:lastPrinted>2019-01-29T22:25:05Z</cp:lastPrinted>
  <dcterms:created xsi:type="dcterms:W3CDTF">2017-06-29T15:28:48Z</dcterms:created>
  <dcterms:modified xsi:type="dcterms:W3CDTF">2019-04-01T21:49:04Z</dcterms:modified>
</cp:coreProperties>
</file>